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defaultThemeVersion="124226"/>
  <mc:AlternateContent xmlns:mc="http://schemas.openxmlformats.org/markup-compatibility/2006">
    <mc:Choice Requires="x15">
      <x15ac:absPath xmlns:x15ac="http://schemas.microsoft.com/office/spreadsheetml/2010/11/ac" url="https://vandalsuidaho-my.sharepoint.com/personal/rpatterson_uidaho_edu/Documents/Idaho Files/Presentations/Plants/Weed control/Calibration/"/>
    </mc:Choice>
  </mc:AlternateContent>
  <xr:revisionPtr revIDLastSave="0" documentId="8_{DA1B6D3C-94CD-4BF1-9B7E-15AA6F51195E}" xr6:coauthVersionLast="47" xr6:coauthVersionMax="47" xr10:uidLastSave="{00000000-0000-0000-0000-000000000000}"/>
  <bookViews>
    <workbookView xWindow="30285" yWindow="1470" windowWidth="27270" windowHeight="14805" xr2:uid="{00000000-000D-0000-FFFF-FFFF00000000}"/>
  </bookViews>
  <sheets>
    <sheet name="Instructions" sheetId="4" r:id="rId1"/>
    <sheet name="Ounces" sheetId="1" r:id="rId2"/>
    <sheet name="Milliliters" sheetId="2" r:id="rId3"/>
  </sheets>
  <definedNames>
    <definedName name="_xlnm.Print_Area" localSheetId="2">Milliliters!$A$1:$H$30</definedName>
    <definedName name="_xlnm.Print_Area" localSheetId="1">Ounces!$A$1:$H$30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6" i="2"/>
  <c r="B9" i="2" s="1"/>
  <c r="B8" i="2"/>
  <c r="B8" i="1"/>
  <c r="B9" i="1" l="1"/>
  <c r="F24" i="1" s="1"/>
  <c r="F25" i="1" s="1"/>
  <c r="F26" i="1" s="1"/>
  <c r="H24" i="2"/>
  <c r="H25" i="2" s="1"/>
  <c r="H26" i="2" s="1"/>
  <c r="D28" i="2"/>
  <c r="D29" i="2" s="1"/>
  <c r="D30" i="2" s="1"/>
  <c r="D24" i="2"/>
  <c r="D25" i="2" s="1"/>
  <c r="D26" i="2" s="1"/>
  <c r="B13" i="2"/>
  <c r="H13" i="2" s="1"/>
  <c r="B28" i="2"/>
  <c r="B29" i="2" s="1"/>
  <c r="B30" i="2" s="1"/>
  <c r="F24" i="2"/>
  <c r="F25" i="2" s="1"/>
  <c r="F26" i="2" s="1"/>
  <c r="B24" i="2"/>
  <c r="H24" i="1" l="1"/>
  <c r="H25" i="1" s="1"/>
  <c r="H26" i="1" s="1"/>
  <c r="B24" i="1"/>
  <c r="D28" i="1"/>
  <c r="D29" i="1" s="1"/>
  <c r="D30" i="1" s="1"/>
  <c r="D24" i="1"/>
  <c r="D25" i="1" s="1"/>
  <c r="D26" i="1" s="1"/>
  <c r="B28" i="1"/>
  <c r="B29" i="1" s="1"/>
  <c r="B30" i="1" s="1"/>
  <c r="B13" i="1"/>
  <c r="H13" i="1" s="1"/>
</calcChain>
</file>

<file path=xl/sharedStrings.xml><?xml version="1.0" encoding="utf-8"?>
<sst xmlns="http://schemas.openxmlformats.org/spreadsheetml/2006/main" count="85" uniqueCount="42">
  <si>
    <t>Handcan Sprayer Calibration Instructions</t>
  </si>
  <si>
    <t>If your measuring device is graduated in ounces use the "Ounces" worksheet. If your measuring device is graduated in milliliters use the "Milliliters" worksheet.</t>
  </si>
  <si>
    <t>Be sure the spray nozzle is clean and in proper working order</t>
  </si>
  <si>
    <t>Put clean water into the handcan and spray at intended height on a flat surface.</t>
  </si>
  <si>
    <t>Measure the width of the spray pattern. Enter the measurement, in inches, into cell B2.</t>
  </si>
  <si>
    <t>Measure a 100 foot distance for the test spray. If you determine to spray a different distance you can enter it into cell B3.</t>
  </si>
  <si>
    <t>Spray the pre-determined distance and record the time into cell B4.</t>
  </si>
  <si>
    <t>Measure volume of spray in a graduated container for the same amount of time to determine the volume of spray delivered. Enter the Timed Volume into cell B5.</t>
  </si>
  <si>
    <t>Check the gallons per acre in cell B11. If your product requires a greater minimum amount of spray mix per acre you will need to go through the process again and walk slower.</t>
  </si>
  <si>
    <t>Determine the number of gallons for the final tank mixture and record in cell B13.</t>
  </si>
  <si>
    <r>
      <t>Read the label and determine the amount of chemical that will be added per acre. Enter that number into the appropriate measurement cell based on the number of gallons (cell D18), quarts (cell F18), pints (cell H18), or ounces (cell B21) per acre as indicated on the label. Some labels may indicate a chemical amount based on 1000 ft</t>
    </r>
    <r>
      <rPr>
        <vertAlign val="superscript"/>
        <sz val="10"/>
        <rFont val="Arial"/>
        <family val="2"/>
      </rPr>
      <t xml:space="preserve">2 </t>
    </r>
    <r>
      <rPr>
        <sz val="10"/>
        <rFont val="Arial"/>
        <family val="2"/>
      </rPr>
      <t>(cell  D21).</t>
    </r>
  </si>
  <si>
    <t>Sometimes labels will also indicate amount of active ingredient per acre which can be entered into cell B18. To use this information you will also need to enter the percentage of the active ingredient into cell B19 as a decimel.</t>
  </si>
  <si>
    <t>The spreadsheet will do all the other calculations for you.</t>
  </si>
  <si>
    <t>Handcan Sprayer Calibration--gallons/quarts/pints/oz.</t>
  </si>
  <si>
    <t>Width of spray pattern (inches)</t>
  </si>
  <si>
    <t>Test pattern distance (feet)</t>
  </si>
  <si>
    <t>Time (seconds)</t>
  </si>
  <si>
    <t>Timed Volume (ounces)</t>
  </si>
  <si>
    <t>Square feet covered</t>
  </si>
  <si>
    <t>Acres covered</t>
  </si>
  <si>
    <t>Volume spray per acre (gallons)</t>
  </si>
  <si>
    <t>Gallons in tank mixture</t>
  </si>
  <si>
    <t>Acreage covered by tank mixture</t>
  </si>
  <si>
    <t>Square feet coverd by tank mixture</t>
  </si>
  <si>
    <t>Label Requirements</t>
  </si>
  <si>
    <t>Pounds active ingredient per acre</t>
  </si>
  <si>
    <t>Gallons per acre</t>
  </si>
  <si>
    <t>Quarts per acre</t>
  </si>
  <si>
    <t>Pints per acre</t>
  </si>
  <si>
    <t>Percent of active ingredient in product</t>
  </si>
  <si>
    <t>Ounces per acre</t>
  </si>
  <si>
    <r>
      <t>Ounces per 1000 ft</t>
    </r>
    <r>
      <rPr>
        <vertAlign val="superscript"/>
        <sz val="10"/>
        <rFont val="Arial"/>
        <family val="2"/>
      </rPr>
      <t>2</t>
    </r>
  </si>
  <si>
    <t>Amount of product to put in tank</t>
  </si>
  <si>
    <t>Pounds of product</t>
  </si>
  <si>
    <t>Gallons of product</t>
  </si>
  <si>
    <t>Quarts of Product</t>
  </si>
  <si>
    <t>Pints of Product</t>
  </si>
  <si>
    <t>Ounces of product</t>
  </si>
  <si>
    <t>Tbsp of product</t>
  </si>
  <si>
    <t>tsp of product</t>
  </si>
  <si>
    <t>Handcan Sprayer Calibration--gallons/quarts/pints/ml.</t>
  </si>
  <si>
    <t>Volume used (milliliters)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</si>
</sst>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name val="Arial"/>
    </font>
    <font>
      <sz val="8"/>
      <name val="Arial"/>
    </font>
    <font>
      <b/>
      <sz val="10"/>
      <name val="Arial"/>
      <family val="2"/>
    </font>
    <font>
      <vertAlign val="superscript"/>
      <sz val="10"/>
      <name val="Arial"/>
      <family val="2"/>
    </font>
    <font>
      <b/>
      <sz val="24"/>
      <name val="Arial"/>
      <family val="2"/>
    </font>
    <font>
      <b/>
      <sz val="14"/>
      <name val="Arial"/>
      <family val="2"/>
    </font>
    <font>
      <sz val="10"/>
      <name val="Arial"/>
      <family val="2"/>
    </font>
  </fonts>
  <fills count="4">
    <fill>
      <patternFill patternType="none"/>
    </fill>
    <fill>
      <patternFill patternType="gray125"/>
    </fill>
    <fill>
      <patternFill patternType="solid">
        <fgColor indexed="51"/>
        <bgColor indexed="64"/>
      </patternFill>
    </fill>
    <fill>
      <patternFill patternType="solid">
        <fgColor theme="8"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left"/>
    </xf>
    <xf numFmtId="0" fontId="0" fillId="2" borderId="2" xfId="0" applyFill="1" applyBorder="1"/>
    <xf numFmtId="0" fontId="0" fillId="0" borderId="0" xfId="0" applyAlignment="1">
      <alignment wrapText="1"/>
    </xf>
    <xf numFmtId="0" fontId="0" fillId="0" borderId="0" xfId="0" applyProtection="1">
      <protection locked="0"/>
    </xf>
    <xf numFmtId="0" fontId="0" fillId="0" borderId="0" xfId="0" applyAlignment="1">
      <alignment vertical="top"/>
    </xf>
    <xf numFmtId="0" fontId="0" fillId="3" borderId="1" xfId="0" applyFill="1" applyBorder="1" applyProtection="1">
      <protection locked="0"/>
    </xf>
    <xf numFmtId="10" fontId="0" fillId="3" borderId="1" xfId="0" applyNumberFormat="1" applyFill="1" applyBorder="1" applyProtection="1">
      <protection locked="0"/>
    </xf>
    <xf numFmtId="0" fontId="0" fillId="3" borderId="2" xfId="0" applyFill="1" applyBorder="1" applyProtection="1">
      <protection locked="0"/>
    </xf>
    <xf numFmtId="0" fontId="6" fillId="0" borderId="0" xfId="0" applyFont="1" applyAlignment="1">
      <alignment wrapText="1"/>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xf>
    <xf numFmtId="0" fontId="2"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13" sqref="B13"/>
    </sheetView>
  </sheetViews>
  <sheetFormatPr defaultRowHeight="12.75"/>
  <cols>
    <col min="1" max="1" width="3.28515625" style="5" customWidth="1"/>
    <col min="2" max="2" width="78.7109375" customWidth="1"/>
  </cols>
  <sheetData>
    <row r="1" spans="1:2" ht="18">
      <c r="A1" s="13" t="s">
        <v>0</v>
      </c>
      <c r="B1" s="13"/>
    </row>
    <row r="2" spans="1:2" ht="25.5" customHeight="1">
      <c r="A2" s="12" t="s">
        <v>1</v>
      </c>
      <c r="B2" s="12"/>
    </row>
    <row r="4" spans="1:2">
      <c r="A4" s="14"/>
      <c r="B4" s="14"/>
    </row>
    <row r="6" spans="1:2">
      <c r="A6" s="5">
        <v>1</v>
      </c>
      <c r="B6" t="s">
        <v>2</v>
      </c>
    </row>
    <row r="7" spans="1:2">
      <c r="A7" s="5">
        <v>2</v>
      </c>
      <c r="B7" s="9" t="s">
        <v>3</v>
      </c>
    </row>
    <row r="8" spans="1:2">
      <c r="A8" s="5">
        <v>3</v>
      </c>
      <c r="B8" s="10" t="s">
        <v>4</v>
      </c>
    </row>
    <row r="9" spans="1:2" ht="25.5">
      <c r="A9" s="5">
        <v>4</v>
      </c>
      <c r="B9" s="9" t="s">
        <v>5</v>
      </c>
    </row>
    <row r="10" spans="1:2">
      <c r="A10" s="5">
        <v>5</v>
      </c>
      <c r="B10" s="9" t="s">
        <v>6</v>
      </c>
    </row>
    <row r="11" spans="1:2" ht="25.5">
      <c r="A11" s="5">
        <v>6</v>
      </c>
      <c r="B11" s="9" t="s">
        <v>7</v>
      </c>
    </row>
    <row r="12" spans="1:2" ht="25.5" customHeight="1">
      <c r="A12" s="11" t="s">
        <v>8</v>
      </c>
      <c r="B12" s="12"/>
    </row>
    <row r="13" spans="1:2">
      <c r="A13" s="5">
        <v>7</v>
      </c>
      <c r="B13" s="3" t="s">
        <v>9</v>
      </c>
    </row>
    <row r="14" spans="1:2" ht="52.5">
      <c r="A14" s="5">
        <v>8</v>
      </c>
      <c r="B14" s="3" t="s">
        <v>10</v>
      </c>
    </row>
    <row r="15" spans="1:2" ht="38.25">
      <c r="A15" s="5">
        <v>9</v>
      </c>
      <c r="B15" s="9" t="s">
        <v>11</v>
      </c>
    </row>
    <row r="16" spans="1:2">
      <c r="B16" s="3" t="s">
        <v>12</v>
      </c>
    </row>
  </sheetData>
  <sheetProtection algorithmName="SHA-512" hashValue="a5kHQxMLYfeo8i/fp8StGabs38/c2tCFN54XPzhsEwZCwdGavSDdlJNj2fJ0XjejU3o9Kpgs5Tcqw19EovHpmw==" saltValue="DyUcqCGkeZlP6TPyyyXf6A==" spinCount="100000" sheet="1" objects="1" scenarios="1"/>
  <mergeCells count="4">
    <mergeCell ref="A12:B12"/>
    <mergeCell ref="A1:B1"/>
    <mergeCell ref="A2:B2"/>
    <mergeCell ref="A4:B4"/>
  </mergeCells>
  <phoneticPr fontId="1"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workbookViewId="0">
      <selection activeCell="B17" sqref="B17"/>
    </sheetView>
  </sheetViews>
  <sheetFormatPr defaultRowHeight="12.75"/>
  <cols>
    <col min="1" max="1" width="32.7109375" bestFit="1" customWidth="1"/>
    <col min="3" max="3" width="17.7109375" bestFit="1" customWidth="1"/>
    <col min="5" max="5" width="16.28515625" bestFit="1" customWidth="1"/>
    <col min="7" max="7" width="16.28515625" bestFit="1" customWidth="1"/>
  </cols>
  <sheetData>
    <row r="1" spans="1:8" ht="30">
      <c r="A1" s="16" t="s">
        <v>13</v>
      </c>
      <c r="B1" s="16"/>
      <c r="C1" s="16"/>
      <c r="D1" s="16"/>
      <c r="E1" s="16"/>
      <c r="F1" s="16"/>
      <c r="G1" s="16"/>
      <c r="H1" s="16"/>
    </row>
    <row r="2" spans="1:8">
      <c r="A2" t="s">
        <v>14</v>
      </c>
      <c r="B2" s="6"/>
    </row>
    <row r="3" spans="1:8">
      <c r="A3" t="s">
        <v>15</v>
      </c>
      <c r="B3" s="4">
        <v>100</v>
      </c>
    </row>
    <row r="4" spans="1:8">
      <c r="A4" t="s">
        <v>16</v>
      </c>
      <c r="B4" s="6"/>
    </row>
    <row r="5" spans="1:8">
      <c r="A5" t="s">
        <v>17</v>
      </c>
      <c r="B5" s="8"/>
    </row>
    <row r="6" spans="1:8">
      <c r="A6" t="s">
        <v>18</v>
      </c>
      <c r="B6" s="2">
        <f>(B2/12)*B3</f>
        <v>0</v>
      </c>
    </row>
    <row r="8" spans="1:8">
      <c r="A8" t="s">
        <v>19</v>
      </c>
      <c r="B8" s="2">
        <f>((B2/12)*B3)/43560</f>
        <v>0</v>
      </c>
    </row>
    <row r="9" spans="1:8">
      <c r="A9" t="s">
        <v>20</v>
      </c>
      <c r="B9" s="2" t="e">
        <f>(B5/B6)*(1/128)*(43560/1)</f>
        <v>#DIV/0!</v>
      </c>
    </row>
    <row r="11" spans="1:8">
      <c r="A11" t="s">
        <v>21</v>
      </c>
      <c r="B11" s="6"/>
    </row>
    <row r="13" spans="1:8">
      <c r="A13" t="s">
        <v>22</v>
      </c>
      <c r="B13" s="2" t="e">
        <f>B11/B9</f>
        <v>#DIV/0!</v>
      </c>
      <c r="E13" t="s">
        <v>23</v>
      </c>
      <c r="H13" s="2" t="e">
        <f>B13*43560</f>
        <v>#DIV/0!</v>
      </c>
    </row>
    <row r="15" spans="1:8">
      <c r="A15" s="15" t="s">
        <v>24</v>
      </c>
      <c r="B15" s="15"/>
      <c r="C15" s="15"/>
      <c r="D15" s="15"/>
      <c r="E15" s="15"/>
      <c r="F15" s="15"/>
      <c r="G15" s="15"/>
      <c r="H15" s="15"/>
    </row>
    <row r="16" spans="1:8">
      <c r="A16" s="1" t="s">
        <v>25</v>
      </c>
      <c r="B16" s="6"/>
      <c r="C16" t="s">
        <v>26</v>
      </c>
      <c r="D16" s="6"/>
      <c r="E16" t="s">
        <v>27</v>
      </c>
      <c r="F16" s="6"/>
      <c r="G16" t="s">
        <v>28</v>
      </c>
      <c r="H16" s="6"/>
    </row>
    <row r="17" spans="1:8">
      <c r="A17" t="s">
        <v>29</v>
      </c>
      <c r="B17" s="7"/>
    </row>
    <row r="19" spans="1:8" ht="14.25">
      <c r="A19" t="s">
        <v>30</v>
      </c>
      <c r="B19" s="6"/>
      <c r="C19" t="s">
        <v>31</v>
      </c>
      <c r="D19" s="6">
        <v>2</v>
      </c>
    </row>
    <row r="23" spans="1:8">
      <c r="A23" s="15" t="s">
        <v>32</v>
      </c>
      <c r="B23" s="15"/>
      <c r="C23" s="15"/>
      <c r="D23" s="15"/>
      <c r="E23" s="15"/>
      <c r="F23" s="15"/>
      <c r="G23" s="15"/>
      <c r="H23" s="15"/>
    </row>
    <row r="24" spans="1:8">
      <c r="A24" t="s">
        <v>33</v>
      </c>
      <c r="B24" s="2" t="e">
        <f>(B16/B17)*(B11/B9)</f>
        <v>#DIV/0!</v>
      </c>
      <c r="C24" t="s">
        <v>34</v>
      </c>
      <c r="D24" s="2" t="e">
        <f>D16*($B$11/$B$9)</f>
        <v>#DIV/0!</v>
      </c>
      <c r="E24" t="s">
        <v>35</v>
      </c>
      <c r="F24" s="2" t="e">
        <f>F16*($B$11/$B$9)</f>
        <v>#DIV/0!</v>
      </c>
      <c r="G24" t="s">
        <v>36</v>
      </c>
      <c r="H24" s="2" t="e">
        <f>H16*($B$11/$B$9)</f>
        <v>#DIV/0!</v>
      </c>
    </row>
    <row r="25" spans="1:8">
      <c r="C25" t="s">
        <v>37</v>
      </c>
      <c r="D25" s="2" t="e">
        <f>D24*128</f>
        <v>#DIV/0!</v>
      </c>
      <c r="E25" t="s">
        <v>37</v>
      </c>
      <c r="F25" s="2" t="e">
        <f>F24*32</f>
        <v>#DIV/0!</v>
      </c>
      <c r="G25" t="s">
        <v>37</v>
      </c>
      <c r="H25" s="2" t="e">
        <f>H24*16</f>
        <v>#DIV/0!</v>
      </c>
    </row>
    <row r="26" spans="1:8">
      <c r="C26" t="s">
        <v>38</v>
      </c>
      <c r="D26" s="2" t="e">
        <f>D25*2</f>
        <v>#DIV/0!</v>
      </c>
      <c r="E26" t="s">
        <v>38</v>
      </c>
      <c r="F26" s="2" t="e">
        <f>F25*2</f>
        <v>#DIV/0!</v>
      </c>
      <c r="G26" t="s">
        <v>38</v>
      </c>
      <c r="H26" s="2" t="e">
        <f>H25*2</f>
        <v>#DIV/0!</v>
      </c>
    </row>
    <row r="28" spans="1:8">
      <c r="A28" t="s">
        <v>37</v>
      </c>
      <c r="B28" s="2" t="e">
        <f>B19*($B$11/$B$9)</f>
        <v>#DIV/0!</v>
      </c>
      <c r="C28" t="s">
        <v>37</v>
      </c>
      <c r="D28" s="2" t="e">
        <f>(D19*($B$11/$B$9))*43.56</f>
        <v>#DIV/0!</v>
      </c>
    </row>
    <row r="29" spans="1:8">
      <c r="A29" t="s">
        <v>38</v>
      </c>
      <c r="B29" s="2" t="e">
        <f>B28*2</f>
        <v>#DIV/0!</v>
      </c>
      <c r="C29" t="s">
        <v>38</v>
      </c>
      <c r="D29" s="2" t="e">
        <f>D28*2</f>
        <v>#DIV/0!</v>
      </c>
    </row>
    <row r="30" spans="1:8">
      <c r="A30" t="s">
        <v>39</v>
      </c>
      <c r="B30" s="2" t="e">
        <f>B29*3</f>
        <v>#DIV/0!</v>
      </c>
      <c r="C30" t="s">
        <v>39</v>
      </c>
      <c r="D30" s="2" t="e">
        <f>D29*3</f>
        <v>#DIV/0!</v>
      </c>
    </row>
  </sheetData>
  <sheetProtection algorithmName="SHA-512" hashValue="474oOgmYkbJRSnKbWthWcdARyKqG0h9xsZ8N6DLrLDx1lc0rU2z5Phf1YXlv0wqdZ7/DAgh9ef4FVL3oyjhKwA==" saltValue="qBholpsiHpAVn+gzCutT0w==" spinCount="100000" sheet="1" objects="1" scenarios="1"/>
  <mergeCells count="3">
    <mergeCell ref="A23:H23"/>
    <mergeCell ref="A15:H15"/>
    <mergeCell ref="A1:H1"/>
  </mergeCells>
  <phoneticPr fontId="1"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0"/>
  <sheetViews>
    <sheetView workbookViewId="0">
      <selection activeCell="B4" sqref="B4"/>
    </sheetView>
  </sheetViews>
  <sheetFormatPr defaultRowHeight="12.75"/>
  <cols>
    <col min="1" max="1" width="32.7109375" bestFit="1" customWidth="1"/>
    <col min="3" max="3" width="17.7109375" bestFit="1" customWidth="1"/>
    <col min="5" max="5" width="16.28515625" bestFit="1" customWidth="1"/>
    <col min="7" max="7" width="16.28515625" bestFit="1" customWidth="1"/>
  </cols>
  <sheetData>
    <row r="1" spans="1:8" ht="30">
      <c r="A1" s="16" t="s">
        <v>40</v>
      </c>
      <c r="B1" s="16"/>
      <c r="C1" s="16"/>
      <c r="D1" s="16"/>
      <c r="E1" s="16"/>
      <c r="F1" s="16"/>
      <c r="G1" s="16"/>
      <c r="H1" s="16"/>
    </row>
    <row r="2" spans="1:8">
      <c r="A2" t="s">
        <v>14</v>
      </c>
      <c r="B2" s="6"/>
    </row>
    <row r="3" spans="1:8">
      <c r="A3" t="s">
        <v>15</v>
      </c>
      <c r="B3" s="4">
        <v>100</v>
      </c>
    </row>
    <row r="4" spans="1:8">
      <c r="A4" t="s">
        <v>16</v>
      </c>
      <c r="B4" s="6"/>
    </row>
    <row r="5" spans="1:8">
      <c r="A5" t="s">
        <v>41</v>
      </c>
      <c r="B5" s="8"/>
    </row>
    <row r="6" spans="1:8">
      <c r="A6" t="s">
        <v>18</v>
      </c>
      <c r="B6" s="2">
        <f>(B2/12)*B3</f>
        <v>0</v>
      </c>
    </row>
    <row r="8" spans="1:8">
      <c r="A8" t="s">
        <v>19</v>
      </c>
      <c r="B8" s="2">
        <f>((B2/12)*B3)/43560</f>
        <v>0</v>
      </c>
    </row>
    <row r="9" spans="1:8">
      <c r="A9" t="s">
        <v>20</v>
      </c>
      <c r="B9" s="2" t="e">
        <f>(B5/B6)*(1/3785.41178)*(43560/1)</f>
        <v>#DIV/0!</v>
      </c>
    </row>
    <row r="11" spans="1:8">
      <c r="A11" t="s">
        <v>21</v>
      </c>
      <c r="B11" s="6"/>
    </row>
    <row r="13" spans="1:8">
      <c r="A13" t="s">
        <v>22</v>
      </c>
      <c r="B13" s="2" t="e">
        <f>B11/B9</f>
        <v>#DIV/0!</v>
      </c>
      <c r="E13" t="s">
        <v>23</v>
      </c>
      <c r="H13" s="2" t="e">
        <f>B13*43560</f>
        <v>#DIV/0!</v>
      </c>
    </row>
    <row r="15" spans="1:8">
      <c r="A15" s="15" t="s">
        <v>24</v>
      </c>
      <c r="B15" s="15"/>
      <c r="C15" s="15"/>
      <c r="D15" s="15"/>
      <c r="E15" s="15"/>
      <c r="F15" s="15"/>
      <c r="G15" s="15"/>
      <c r="H15" s="15"/>
    </row>
    <row r="16" spans="1:8">
      <c r="A16" s="1" t="s">
        <v>25</v>
      </c>
      <c r="B16" s="6"/>
      <c r="C16" t="s">
        <v>26</v>
      </c>
      <c r="D16" s="6"/>
      <c r="E16" t="s">
        <v>27</v>
      </c>
      <c r="F16" s="6"/>
      <c r="G16" t="s">
        <v>28</v>
      </c>
      <c r="H16" s="6"/>
    </row>
    <row r="17" spans="1:8">
      <c r="A17" t="s">
        <v>29</v>
      </c>
      <c r="B17" s="7"/>
    </row>
    <row r="19" spans="1:8" ht="14.25">
      <c r="A19" t="s">
        <v>30</v>
      </c>
      <c r="B19" s="6"/>
      <c r="C19" t="s">
        <v>31</v>
      </c>
      <c r="D19" s="6"/>
    </row>
    <row r="23" spans="1:8">
      <c r="A23" s="15" t="s">
        <v>32</v>
      </c>
      <c r="B23" s="15"/>
      <c r="C23" s="15"/>
      <c r="D23" s="15"/>
      <c r="E23" s="15"/>
      <c r="F23" s="15"/>
      <c r="G23" s="15"/>
      <c r="H23" s="15"/>
    </row>
    <row r="24" spans="1:8">
      <c r="A24" t="s">
        <v>33</v>
      </c>
      <c r="B24" s="2" t="e">
        <f>(B16/B17)*(B11/B9)</f>
        <v>#DIV/0!</v>
      </c>
      <c r="C24" t="s">
        <v>34</v>
      </c>
      <c r="D24" s="2" t="e">
        <f>D16*($B$11/$B$9)</f>
        <v>#DIV/0!</v>
      </c>
      <c r="E24" t="s">
        <v>35</v>
      </c>
      <c r="F24" s="2" t="e">
        <f>F16*($B$11/$B$9)</f>
        <v>#DIV/0!</v>
      </c>
      <c r="G24" t="s">
        <v>36</v>
      </c>
      <c r="H24" s="2" t="e">
        <f>H16*($B$11/$B$9)</f>
        <v>#DIV/0!</v>
      </c>
    </row>
    <row r="25" spans="1:8">
      <c r="C25" t="s">
        <v>37</v>
      </c>
      <c r="D25" s="2" t="e">
        <f>D24*128</f>
        <v>#DIV/0!</v>
      </c>
      <c r="E25" t="s">
        <v>37</v>
      </c>
      <c r="F25" s="2" t="e">
        <f>F24*32</f>
        <v>#DIV/0!</v>
      </c>
      <c r="G25" t="s">
        <v>37</v>
      </c>
      <c r="H25" s="2" t="e">
        <f>H24*16</f>
        <v>#DIV/0!</v>
      </c>
    </row>
    <row r="26" spans="1:8">
      <c r="C26" t="s">
        <v>38</v>
      </c>
      <c r="D26" s="2" t="e">
        <f>D25*2</f>
        <v>#DIV/0!</v>
      </c>
      <c r="E26" t="s">
        <v>38</v>
      </c>
      <c r="F26" s="2" t="e">
        <f>F25*2</f>
        <v>#DIV/0!</v>
      </c>
      <c r="G26" t="s">
        <v>38</v>
      </c>
      <c r="H26" s="2" t="e">
        <f>H25*2</f>
        <v>#DIV/0!</v>
      </c>
    </row>
    <row r="28" spans="1:8">
      <c r="A28" t="s">
        <v>37</v>
      </c>
      <c r="B28" s="2" t="e">
        <f>B19*($B$11/$B$9)</f>
        <v>#DIV/0!</v>
      </c>
      <c r="C28" t="s">
        <v>37</v>
      </c>
      <c r="D28" s="2" t="e">
        <f>(D19*($B$11/$B$9))*43.56</f>
        <v>#DIV/0!</v>
      </c>
    </row>
    <row r="29" spans="1:8">
      <c r="A29" t="s">
        <v>38</v>
      </c>
      <c r="B29" s="2" t="e">
        <f>B28*2</f>
        <v>#DIV/0!</v>
      </c>
      <c r="C29" t="s">
        <v>38</v>
      </c>
      <c r="D29" s="2" t="e">
        <f>D28*2</f>
        <v>#DIV/0!</v>
      </c>
    </row>
    <row r="30" spans="1:8">
      <c r="A30" t="s">
        <v>39</v>
      </c>
      <c r="B30" s="2" t="e">
        <f>B29*3</f>
        <v>#DIV/0!</v>
      </c>
      <c r="C30" t="s">
        <v>39</v>
      </c>
      <c r="D30" s="2" t="e">
        <f>D29*3</f>
        <v>#DIV/0!</v>
      </c>
    </row>
  </sheetData>
  <sheetProtection algorithmName="SHA-512" hashValue="pRR0WVfyY/GJIrbOMp2gqKjKemnPOVtZpgm284XkaamAggkV7WvIdzAJp+gchKalW+mzy9C//LbMZu4ofOs1OQ==" saltValue="nhvlgpBQyvqnDZQYNk3UwQ==" spinCount="100000" sheet="1" objects="1" scenarios="1"/>
  <mergeCells count="3">
    <mergeCell ref="A1:H1"/>
    <mergeCell ref="A15:H15"/>
    <mergeCell ref="A23:H23"/>
  </mergeCells>
  <phoneticPr fontId="1"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USU Extension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 Patterson</dc:creator>
  <cp:keywords/>
  <dc:description/>
  <cp:lastModifiedBy/>
  <cp:revision/>
  <dcterms:created xsi:type="dcterms:W3CDTF">2009-11-13T23:25:43Z</dcterms:created>
  <dcterms:modified xsi:type="dcterms:W3CDTF">2025-10-28T19:46:23Z</dcterms:modified>
  <cp:category/>
  <cp:contentStatus/>
</cp:coreProperties>
</file>